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ENERO 2019\Estado de ingresos y egreso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F36" i="1"/>
  <c r="F30" i="1"/>
  <c r="F20" i="1"/>
  <c r="F11" i="1"/>
  <c r="F5" i="1"/>
  <c r="F39" i="1" s="1"/>
  <c r="C33" i="1"/>
  <c r="C30" i="1"/>
  <c r="C28" i="1"/>
  <c r="C25" i="1"/>
  <c r="B20" i="1"/>
  <c r="B19" i="1"/>
  <c r="B18" i="1"/>
  <c r="B17" i="1"/>
  <c r="B15" i="1"/>
  <c r="B14" i="1"/>
  <c r="B13" i="1"/>
  <c r="C10" i="1"/>
  <c r="B8" i="1"/>
  <c r="B7" i="1"/>
  <c r="B39" i="1" s="1"/>
  <c r="C5" i="1"/>
  <c r="C39" i="1" s="1"/>
</calcChain>
</file>

<file path=xl/sharedStrings.xml><?xml version="1.0" encoding="utf-8"?>
<sst xmlns="http://schemas.openxmlformats.org/spreadsheetml/2006/main" count="76" uniqueCount="71">
  <si>
    <t>MUNICIPIO DE SAN JUANITO DE ESCOBEDO JALISCO</t>
  </si>
  <si>
    <t>RELACION DE INGRESOS</t>
  </si>
  <si>
    <t>DEL 1 AL 31 DE ENERO DE 2019</t>
  </si>
  <si>
    <t>C  O  N  C  E  P  T  O</t>
  </si>
  <si>
    <t>SUBTOTAL</t>
  </si>
  <si>
    <t>TOTAL</t>
  </si>
  <si>
    <t>I M P U E S T O S</t>
  </si>
  <si>
    <t>PELEAS DE GALLOS PALENQUES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</si>
  <si>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</si>
  <si>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</si>
  <si>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</si>
  <si>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</si>
  <si>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</si>
  <si>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VENTA DE GAVETAS A PERPETUIDAD</t>
  </si>
  <si>
    <t>LICENCIAS, PERMISOS DE GIROS CON VENTA DE BEBIDAS ALACOHOLICAS</t>
  </si>
  <si>
    <t>DESIGNACION DE NUMERO OFICIAL</t>
  </si>
  <si>
    <t>LICENCIAS DE CONSTRUCCION</t>
  </si>
  <si>
    <t>INHUMACIONES Y REINHUMACIONES</t>
  </si>
  <si>
    <t>SERVICIO DOMESTICO DE AGUA POTABLE</t>
  </si>
  <si>
    <t>SERVICIO NO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</si>
  <si>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</si>
  <si>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</si>
  <si>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</si>
  <si>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</si>
  <si>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</si>
  <si>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</si>
  <si>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</si>
  <si>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</si>
  <si>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</si>
  <si>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</si>
  <si>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</si>
  <si>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</si>
  <si>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</si>
  <si>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</si>
  <si>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</si>
  <si>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</si>
  <si>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</si>
  <si>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SERVICIOS PERSONALES</t>
  </si>
  <si>
    <t>DIETAS</t>
  </si>
  <si>
    <t>SUELDOS BASE PERSONAL PERMANENTE</t>
  </si>
  <si>
    <t>SUELDOS BASE PERSONASL EVENTUAL</t>
  </si>
  <si>
    <t>PRIMAS DE VACACIONES, DOMINICAL Y GRATIFICACION DE FIN DE AÑO</t>
  </si>
  <si>
    <t>INDEMNIZACIONES</t>
  </si>
  <si>
    <t>MATERIALES Y SUMINISTROS</t>
  </si>
  <si>
    <t>MATERIALES, UTILES Y EQUIPOS MENORES DE OFICINA</t>
  </si>
  <si>
    <t>MATERIALES, UTILES Y EQUIPOS MENORES DE LA TECNOLOGIA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</si>
  <si>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</si>
  <si>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</si>
  <si>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</si>
  <si>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</si>
  <si>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OTROS PRODUCTOS QUIMICOS</t>
  </si>
  <si>
    <t>COMBUSTIBLES LUBRICANTES Y ADITIVOS</t>
  </si>
  <si>
    <t>SERVICIOS GENERALES</t>
  </si>
  <si>
    <t>ENERGIA ELECTRICA</t>
  </si>
  <si>
    <t>TELEFONIA TRADICIONAL</t>
  </si>
  <si>
    <t>ARRENDAMIENTO DE TERRENOS</t>
  </si>
  <si>
    <t>ARRENDAMIENTO DE MOBILIARIO Y EQUIPO DE ADMINISTRACION, EDUC. Y R</t>
  </si>
  <si>
    <t>SERVICIOS FINANCIEROS Y BANCARIOS</t>
  </si>
  <si>
    <t>CONSERVACION Y MANTENIMIENTO MENOR DE INMUEBLES</t>
  </si>
  <si>
    <t>INSTALACION, REPARACION Y MANTENIMIENTO DE EQUIPO DE COMPUTO</t>
  </si>
  <si>
    <t>REPARACION Y MANTENIMIENTO DE EQUIPO DE TRANSPORTE</t>
  </si>
  <si>
    <t>GASTOS DE ORDEN SOCIAL Y CULTURAL</t>
  </si>
  <si>
    <t>TRANSFERENCIAS SUBSIDIOS Y OTRAS AYUDAS</t>
  </si>
  <si>
    <t>TRANSFERENCIAS AL DIF MUNICIPAL</t>
  </si>
  <si>
    <t>AYUDAS SOCIALES A PERSONAS</t>
  </si>
  <si>
    <t>AYUDAS SOCIALES A INSTITUCIONES DE ENSEÑANZA</t>
  </si>
  <si>
    <t>AYUDAS SOCIALES A INSTITUCIONES SIN FINES DE LUCRO</t>
  </si>
  <si>
    <t>JUBILACIONES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</si>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</sst>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center" wrapText="1"/>
    </xf>
    <xf numFmtId="43" fontId="7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wrapText="1"/>
    </xf>
    <xf numFmtId="43" fontId="6" fillId="0" borderId="4" xfId="0" applyNumberFormat="1" applyFont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43" fontId="6" fillId="0" borderId="5" xfId="1" applyFont="1" applyBorder="1" applyAlignment="1">
      <alignment wrapText="1"/>
    </xf>
    <xf numFmtId="0" fontId="6" fillId="0" borderId="0" xfId="0" applyFont="1" applyBorder="1" applyAlignment="1">
      <alignment wrapText="1"/>
    </xf>
    <xf numFmtId="43" fontId="6" fillId="0" borderId="0" xfId="1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 wrapText="1"/>
    </xf>
    <xf numFmtId="43" fontId="7" fillId="0" borderId="10" xfId="0" applyNumberFormat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43" fontId="6" fillId="0" borderId="10" xfId="0" applyNumberFormat="1" applyFont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2" borderId="13" xfId="0" applyFont="1" applyFill="1" applyBorder="1" applyAlignment="1">
      <alignment horizontal="right"/>
    </xf>
    <xf numFmtId="43" fontId="7" fillId="2" borderId="14" xfId="1" applyFont="1" applyFill="1" applyBorder="1"/>
    <xf numFmtId="0" fontId="7" fillId="2" borderId="14" xfId="0" applyFont="1" applyFill="1" applyBorder="1" applyAlignment="1">
      <alignment horizontal="right"/>
    </xf>
    <xf numFmtId="43" fontId="7" fillId="2" borderId="15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5" sqref="A5"/>
    </sheetView>
  </sheetViews>
  <sheetFormatPr baseColWidth="10" defaultRowHeight="15" x14ac:dyDescent="0.25"/>
  <cols>
    <col min="1" max="1" width="33.85546875" customWidth="1"/>
    <col min="2" max="2" width="12.140625" customWidth="1"/>
    <col min="3" max="3" width="13" customWidth="1"/>
    <col min="4" max="4" width="36" customWidth="1"/>
    <col min="5" max="6" width="12.140625" customWidth="1"/>
  </cols>
  <sheetData>
    <row r="1" spans="1:6" x14ac:dyDescent="0.25">
      <c r="A1" s="1" t="s">
        <v>0</v>
      </c>
      <c r="B1" s="1"/>
      <c r="C1" s="1"/>
      <c r="D1" s="1"/>
      <c r="E1" s="1"/>
      <c r="F1" s="2"/>
    </row>
    <row r="2" spans="1:6" x14ac:dyDescent="0.25">
      <c r="A2" s="3" t="s">
        <v>1</v>
      </c>
      <c r="B2" s="3"/>
      <c r="C2" s="3"/>
      <c r="D2" s="3"/>
      <c r="E2" s="3"/>
      <c r="F2" s="4"/>
    </row>
    <row r="3" spans="1:6" ht="15.75" thickBot="1" x14ac:dyDescent="0.3">
      <c r="A3" s="3" t="s">
        <v>2</v>
      </c>
      <c r="B3" s="3"/>
      <c r="C3" s="3"/>
      <c r="D3" s="3"/>
      <c r="E3" s="3"/>
      <c r="F3" s="4"/>
    </row>
    <row r="4" spans="1:6" x14ac:dyDescent="0.25">
      <c r="A4" s="17" t="s">
        <v>3</v>
      </c>
      <c r="B4" s="18" t="s">
        <v>4</v>
      </c>
      <c r="C4" s="18" t="s">
        <v>5</v>
      </c>
      <c r="D4" s="19" t="s">
        <v>3</v>
      </c>
      <c r="E4" s="18" t="s">
        <v>4</v>
      </c>
      <c r="F4" s="20" t="s">
        <v>5</v>
      </c>
    </row>
    <row r="5" spans="1:6" s="8" customFormat="1" x14ac:dyDescent="0.25">
      <c r="A5" s="21" t="s">
        <v>6</v>
      </c>
      <c r="B5" s="6"/>
      <c r="C5" s="7">
        <f>SUM(B7:B9)</f>
        <v>473224.48999999993</v>
      </c>
      <c r="D5" s="5" t="s">
        <v>37</v>
      </c>
      <c r="E5" s="6"/>
      <c r="F5" s="22">
        <f>SUM(E6:E10)</f>
        <v>1202126.2699999998</v>
      </c>
    </row>
    <row r="6" spans="1:6" s="8" customFormat="1" x14ac:dyDescent="0.25">
      <c r="A6" s="23" t="s">
        <v>7</v>
      </c>
      <c r="B6" s="6"/>
      <c r="C6" s="7"/>
      <c r="D6" s="9" t="s">
        <v>38</v>
      </c>
      <c r="E6" s="10">
        <v>208262.05</v>
      </c>
      <c r="F6" s="24"/>
    </row>
    <row r="7" spans="1:6" s="8" customFormat="1" x14ac:dyDescent="0.25">
      <c r="A7" s="23" t="s">
        <v>8</v>
      </c>
      <c r="B7" s="10">
        <f>55934.4+8845.13</f>
        <v>64779.53</v>
      </c>
      <c r="C7" s="9"/>
      <c r="D7" s="9" t="s">
        <v>39</v>
      </c>
      <c r="E7" s="10">
        <v>581713.6</v>
      </c>
      <c r="F7" s="25"/>
    </row>
    <row r="8" spans="1:6" s="8" customFormat="1" x14ac:dyDescent="0.25">
      <c r="A8" s="23" t="s">
        <v>9</v>
      </c>
      <c r="B8" s="10">
        <f>217377.83+102752.25+51126.93</f>
        <v>371257.00999999995</v>
      </c>
      <c r="C8" s="9"/>
      <c r="D8" s="9" t="s">
        <v>40</v>
      </c>
      <c r="E8" s="10">
        <v>389276.57</v>
      </c>
      <c r="F8" s="24"/>
    </row>
    <row r="9" spans="1:6" s="8" customFormat="1" ht="24.75" customHeight="1" x14ac:dyDescent="0.25">
      <c r="A9" s="23" t="s">
        <v>10</v>
      </c>
      <c r="B9" s="10">
        <v>37187.949999999997</v>
      </c>
      <c r="C9" s="9"/>
      <c r="D9" s="9" t="s">
        <v>41</v>
      </c>
      <c r="E9" s="10">
        <v>6654.16</v>
      </c>
      <c r="F9" s="24"/>
    </row>
    <row r="10" spans="1:6" s="8" customFormat="1" x14ac:dyDescent="0.25">
      <c r="A10" s="26" t="s">
        <v>11</v>
      </c>
      <c r="B10" s="10"/>
      <c r="C10" s="7">
        <f>SUM(B11:B24)</f>
        <v>785218.97000000009</v>
      </c>
      <c r="D10" s="9" t="s">
        <v>42</v>
      </c>
      <c r="E10" s="10">
        <v>16219.89</v>
      </c>
      <c r="F10" s="24"/>
    </row>
    <row r="11" spans="1:6" s="8" customFormat="1" x14ac:dyDescent="0.25">
      <c r="A11" s="23" t="s">
        <v>12</v>
      </c>
      <c r="B11" s="10">
        <v>6761</v>
      </c>
      <c r="C11" s="9"/>
      <c r="D11" s="12" t="s">
        <v>43</v>
      </c>
      <c r="E11" s="10"/>
      <c r="F11" s="22">
        <f>SUM(E12:E19)</f>
        <v>301352.90000000002</v>
      </c>
    </row>
    <row r="12" spans="1:6" s="8" customFormat="1" ht="19.5" x14ac:dyDescent="0.25">
      <c r="A12" s="23" t="s">
        <v>13</v>
      </c>
      <c r="B12" s="10">
        <v>1629</v>
      </c>
      <c r="C12" s="9"/>
      <c r="D12" s="9" t="s">
        <v>44</v>
      </c>
      <c r="E12" s="10">
        <v>5428.8</v>
      </c>
      <c r="F12" s="24"/>
    </row>
    <row r="13" spans="1:6" s="8" customFormat="1" ht="19.5" x14ac:dyDescent="0.25">
      <c r="A13" s="23" t="s">
        <v>14</v>
      </c>
      <c r="B13" s="10">
        <f>40799+3141+34098</f>
        <v>78038</v>
      </c>
      <c r="C13" s="9"/>
      <c r="D13" s="9" t="s">
        <v>45</v>
      </c>
      <c r="E13" s="10">
        <v>9793.8799999999992</v>
      </c>
      <c r="F13" s="24"/>
    </row>
    <row r="14" spans="1:6" s="8" customFormat="1" ht="24.75" customHeight="1" x14ac:dyDescent="0.25">
      <c r="A14" s="23" t="s">
        <v>15</v>
      </c>
      <c r="B14" s="10">
        <f>632.98-42-66-83</f>
        <v>441.98</v>
      </c>
      <c r="C14" s="9"/>
      <c r="D14" s="9" t="s">
        <v>46</v>
      </c>
      <c r="E14" s="10">
        <v>1539.32</v>
      </c>
      <c r="F14" s="24"/>
    </row>
    <row r="15" spans="1:6" s="8" customFormat="1" x14ac:dyDescent="0.25">
      <c r="A15" s="23" t="s">
        <v>16</v>
      </c>
      <c r="B15" s="10">
        <f>42+66+83+958</f>
        <v>1149</v>
      </c>
      <c r="C15" s="11"/>
      <c r="D15" s="9" t="s">
        <v>47</v>
      </c>
      <c r="E15" s="10">
        <v>39434</v>
      </c>
      <c r="F15" s="24"/>
    </row>
    <row r="16" spans="1:6" s="8" customFormat="1" x14ac:dyDescent="0.25">
      <c r="A16" s="23" t="s">
        <v>17</v>
      </c>
      <c r="B16" s="10">
        <v>253</v>
      </c>
      <c r="C16" s="9"/>
      <c r="D16" s="9" t="s">
        <v>48</v>
      </c>
      <c r="E16" s="10">
        <v>14545.4</v>
      </c>
      <c r="F16" s="24"/>
    </row>
    <row r="17" spans="1:6" s="8" customFormat="1" ht="19.5" x14ac:dyDescent="0.25">
      <c r="A17" s="23" t="s">
        <v>18</v>
      </c>
      <c r="B17" s="10">
        <f>31660.74+475873.2</f>
        <v>507533.94</v>
      </c>
      <c r="C17" s="9"/>
      <c r="D17" s="9" t="s">
        <v>49</v>
      </c>
      <c r="E17" s="10">
        <v>12000</v>
      </c>
      <c r="F17" s="24"/>
    </row>
    <row r="18" spans="1:6" s="8" customFormat="1" ht="19.5" x14ac:dyDescent="0.25">
      <c r="A18" s="23" t="s">
        <v>19</v>
      </c>
      <c r="B18" s="10">
        <f>1102</f>
        <v>1102</v>
      </c>
      <c r="C18" s="9"/>
      <c r="D18" s="9" t="s">
        <v>50</v>
      </c>
      <c r="E18" s="10">
        <v>6380</v>
      </c>
      <c r="F18" s="24"/>
    </row>
    <row r="19" spans="1:6" s="8" customFormat="1" ht="19.5" x14ac:dyDescent="0.25">
      <c r="A19" s="23" t="s">
        <v>20</v>
      </c>
      <c r="B19" s="10">
        <f>8223.57+123603.43</f>
        <v>131827</v>
      </c>
      <c r="C19" s="9"/>
      <c r="D19" s="9" t="s">
        <v>51</v>
      </c>
      <c r="E19" s="10">
        <v>212231.5</v>
      </c>
      <c r="F19" s="24"/>
    </row>
    <row r="20" spans="1:6" s="8" customFormat="1" ht="19.5" x14ac:dyDescent="0.25">
      <c r="A20" s="23" t="s">
        <v>21</v>
      </c>
      <c r="B20" s="10">
        <f>1233.54+18540.51</f>
        <v>19774.05</v>
      </c>
      <c r="C20" s="9"/>
      <c r="D20" s="12" t="s">
        <v>52</v>
      </c>
      <c r="E20" s="10"/>
      <c r="F20" s="22">
        <f>SUM(E21:E29)</f>
        <v>402784.02</v>
      </c>
    </row>
    <row r="21" spans="1:6" s="8" customFormat="1" x14ac:dyDescent="0.25">
      <c r="A21" s="23" t="s">
        <v>22</v>
      </c>
      <c r="B21" s="10">
        <v>10321</v>
      </c>
      <c r="C21" s="9"/>
      <c r="D21" s="9" t="s">
        <v>53</v>
      </c>
      <c r="E21" s="10">
        <v>360871</v>
      </c>
      <c r="F21" s="24"/>
    </row>
    <row r="22" spans="1:6" s="8" customFormat="1" ht="19.5" x14ac:dyDescent="0.25">
      <c r="A22" s="23" t="s">
        <v>23</v>
      </c>
      <c r="B22" s="10">
        <v>20363</v>
      </c>
      <c r="C22" s="9"/>
      <c r="D22" s="9" t="s">
        <v>54</v>
      </c>
      <c r="E22" s="10">
        <v>3639</v>
      </c>
      <c r="F22" s="25"/>
    </row>
    <row r="23" spans="1:6" s="8" customFormat="1" x14ac:dyDescent="0.25">
      <c r="A23" s="23" t="s">
        <v>24</v>
      </c>
      <c r="B23" s="10">
        <v>5156</v>
      </c>
      <c r="C23" s="9"/>
      <c r="D23" s="9" t="s">
        <v>55</v>
      </c>
      <c r="E23" s="10">
        <v>5000</v>
      </c>
      <c r="F23" s="24"/>
    </row>
    <row r="24" spans="1:6" s="8" customFormat="1" ht="19.5" x14ac:dyDescent="0.25">
      <c r="A24" s="23" t="s">
        <v>25</v>
      </c>
      <c r="B24" s="10">
        <v>870</v>
      </c>
      <c r="C24" s="9"/>
      <c r="D24" s="9" t="s">
        <v>56</v>
      </c>
      <c r="E24" s="10">
        <v>4060</v>
      </c>
      <c r="F24" s="24"/>
    </row>
    <row r="25" spans="1:6" s="8" customFormat="1" x14ac:dyDescent="0.25">
      <c r="A25" s="26" t="s">
        <v>26</v>
      </c>
      <c r="B25" s="10"/>
      <c r="C25" s="7">
        <f>SUM(B26:B27)</f>
        <v>34861</v>
      </c>
      <c r="D25" s="9" t="s">
        <v>57</v>
      </c>
      <c r="E25" s="10">
        <v>1595.66</v>
      </c>
      <c r="F25" s="24"/>
    </row>
    <row r="26" spans="1:6" s="8" customFormat="1" ht="19.5" x14ac:dyDescent="0.25">
      <c r="A26" s="23" t="s">
        <v>27</v>
      </c>
      <c r="B26" s="10">
        <v>15401</v>
      </c>
      <c r="C26" s="9"/>
      <c r="D26" s="9" t="s">
        <v>58</v>
      </c>
      <c r="E26" s="10">
        <v>10000</v>
      </c>
      <c r="F26" s="24"/>
    </row>
    <row r="27" spans="1:6" s="8" customFormat="1" ht="19.5" x14ac:dyDescent="0.25">
      <c r="A27" s="23" t="s">
        <v>28</v>
      </c>
      <c r="B27" s="10">
        <v>19460</v>
      </c>
      <c r="C27" s="9"/>
      <c r="D27" s="9" t="s">
        <v>59</v>
      </c>
      <c r="E27" s="10">
        <v>1562.52</v>
      </c>
      <c r="F27" s="24"/>
    </row>
    <row r="28" spans="1:6" s="8" customFormat="1" ht="19.5" x14ac:dyDescent="0.25">
      <c r="A28" s="26" t="s">
        <v>29</v>
      </c>
      <c r="B28" s="10"/>
      <c r="C28" s="7">
        <f>SUM(B29)</f>
        <v>1026.4000000000001</v>
      </c>
      <c r="D28" s="9" t="s">
        <v>60</v>
      </c>
      <c r="E28" s="10">
        <v>9655.84</v>
      </c>
      <c r="F28" s="24"/>
    </row>
    <row r="29" spans="1:6" s="8" customFormat="1" x14ac:dyDescent="0.25">
      <c r="A29" s="23" t="s">
        <v>30</v>
      </c>
      <c r="B29" s="10">
        <v>1026.4000000000001</v>
      </c>
      <c r="C29" s="9"/>
      <c r="D29" s="9" t="s">
        <v>61</v>
      </c>
      <c r="E29" s="10">
        <v>6400</v>
      </c>
      <c r="F29" s="24"/>
    </row>
    <row r="30" spans="1:6" s="8" customFormat="1" ht="19.5" x14ac:dyDescent="0.25">
      <c r="A30" s="26" t="s">
        <v>31</v>
      </c>
      <c r="B30" s="10"/>
      <c r="C30" s="7">
        <f>SUM(B31:B32)</f>
        <v>3109577.86</v>
      </c>
      <c r="D30" s="12" t="s">
        <v>62</v>
      </c>
      <c r="E30" s="10"/>
      <c r="F30" s="22">
        <f>SUM(E31:E35)</f>
        <v>128253.2</v>
      </c>
    </row>
    <row r="31" spans="1:6" s="8" customFormat="1" x14ac:dyDescent="0.25">
      <c r="A31" s="23" t="s">
        <v>32</v>
      </c>
      <c r="B31" s="10">
        <v>3106784.26</v>
      </c>
      <c r="C31" s="9"/>
      <c r="D31" s="9" t="s">
        <v>63</v>
      </c>
      <c r="E31" s="10">
        <v>80475.199999999997</v>
      </c>
      <c r="F31" s="24"/>
    </row>
    <row r="32" spans="1:6" s="8" customFormat="1" x14ac:dyDescent="0.25">
      <c r="A32" s="23" t="s">
        <v>33</v>
      </c>
      <c r="B32" s="10">
        <v>2793.6</v>
      </c>
      <c r="C32" s="9"/>
      <c r="D32" s="9" t="s">
        <v>64</v>
      </c>
      <c r="E32" s="10">
        <v>14500</v>
      </c>
      <c r="F32" s="24"/>
    </row>
    <row r="33" spans="1:6" s="8" customFormat="1" ht="19.5" x14ac:dyDescent="0.25">
      <c r="A33" s="26" t="s">
        <v>34</v>
      </c>
      <c r="B33" s="10"/>
      <c r="C33" s="7">
        <f>SUM(B34:B35)</f>
        <v>0</v>
      </c>
      <c r="D33" s="9" t="s">
        <v>65</v>
      </c>
      <c r="E33" s="10">
        <v>8120</v>
      </c>
      <c r="F33" s="24"/>
    </row>
    <row r="34" spans="1:6" s="8" customFormat="1" ht="19.5" x14ac:dyDescent="0.25">
      <c r="A34" s="23" t="s">
        <v>35</v>
      </c>
      <c r="B34" s="10">
        <v>0</v>
      </c>
      <c r="C34" s="9"/>
      <c r="D34" s="9" t="s">
        <v>66</v>
      </c>
      <c r="E34" s="10">
        <v>5000</v>
      </c>
      <c r="F34" s="24"/>
    </row>
    <row r="35" spans="1:6" s="8" customFormat="1" ht="19.5" x14ac:dyDescent="0.25">
      <c r="A35" s="27" t="s">
        <v>36</v>
      </c>
      <c r="B35" s="14">
        <v>0</v>
      </c>
      <c r="C35" s="13"/>
      <c r="D35" s="9" t="s">
        <v>67</v>
      </c>
      <c r="E35" s="10">
        <v>20158</v>
      </c>
      <c r="F35" s="24"/>
    </row>
    <row r="36" spans="1:6" s="8" customFormat="1" x14ac:dyDescent="0.25">
      <c r="A36" s="28"/>
      <c r="B36" s="16"/>
      <c r="C36" s="15"/>
      <c r="D36" s="12" t="s">
        <v>68</v>
      </c>
      <c r="E36" s="10"/>
      <c r="F36" s="22">
        <f>SUM(E37:E38)</f>
        <v>249213.65</v>
      </c>
    </row>
    <row r="37" spans="1:6" s="8" customFormat="1" x14ac:dyDescent="0.25">
      <c r="A37" s="29"/>
      <c r="B37" s="30"/>
      <c r="C37" s="30"/>
      <c r="D37" s="9" t="s">
        <v>69</v>
      </c>
      <c r="E37" s="10">
        <v>120738.2</v>
      </c>
      <c r="F37" s="24"/>
    </row>
    <row r="38" spans="1:6" s="8" customFormat="1" x14ac:dyDescent="0.25">
      <c r="A38" s="29"/>
      <c r="B38" s="30"/>
      <c r="C38" s="30"/>
      <c r="D38" s="9" t="s">
        <v>70</v>
      </c>
      <c r="E38" s="10">
        <v>128475.45</v>
      </c>
      <c r="F38" s="24"/>
    </row>
    <row r="39" spans="1:6" ht="15.75" thickBot="1" x14ac:dyDescent="0.3">
      <c r="A39" s="31" t="s">
        <v>5</v>
      </c>
      <c r="B39" s="32">
        <f>SUM(B7:B35)</f>
        <v>4403908.7199999988</v>
      </c>
      <c r="C39" s="32">
        <f>SUM(C5:C35)</f>
        <v>4403908.72</v>
      </c>
      <c r="D39" s="33" t="s">
        <v>5</v>
      </c>
      <c r="E39" s="32">
        <f>SUM(E5:E38)</f>
        <v>2283730.04</v>
      </c>
      <c r="F39" s="34">
        <f>SUM(F5:F38)</f>
        <v>2283730.04</v>
      </c>
    </row>
  </sheetData>
  <mergeCells count="3">
    <mergeCell ref="A1:F1"/>
    <mergeCell ref="A2:F2"/>
    <mergeCell ref="A3:F3"/>
  </mergeCells>
  <pageMargins left="0.23622047244094491" right="0.23622047244094491" top="0.74803149606299213" bottom="0.74803149606299213" header="0.31496062992125984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2019-02-20T17:51:09Z</cp:lastPrinted>
  <dcterms:created xsi:type="dcterms:W3CDTF">2019-02-20T17:08:21Z</dcterms:created>
  <dcterms:modified xsi:type="dcterms:W3CDTF">2019-02-20T17:54:45Z</dcterms:modified>
</cp:coreProperties>
</file>